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ustomStorage/customStorage.xml" ContentType="application/vnd.wps-officedocument.customStor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0600"/>
  </bookViews>
  <sheets>
    <sheet name="Sheet1" sheetId="7" r:id="rId1"/>
    <sheet name="Sheet2" sheetId="6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7" name="ID_220F40A8157D408C86B4A0ADD39A11C2"/>
        <xdr:cNvPicPr>
          <a:picLocks noChangeAspect="1"/>
        </xdr:cNvPicPr>
      </xdr:nvPicPr>
      <xdr:blipFill>
        <a:blip r:embed="rId1"/>
        <a:srcRect t="5869" b="54126"/>
        <a:stretch>
          <a:fillRect/>
        </a:stretch>
      </xdr:blipFill>
      <xdr:spPr>
        <a:xfrm>
          <a:off x="4127500" y="2576195"/>
          <a:ext cx="1085850" cy="1059180"/>
        </a:xfrm>
        <a:prstGeom prst="rect">
          <a:avLst/>
        </a:prstGeom>
      </xdr:spPr>
    </xdr:pic>
  </etc:cellImage>
  <etc:cellImage>
    <xdr:pic>
      <xdr:nvPicPr>
        <xdr:cNvPr id="22" name="ID_7506B9F98FDB46B0AC94A84515AFF75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095750" y="1330325"/>
          <a:ext cx="1111250" cy="1111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9F2B176595304B1EAF802072C288F64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622800" y="10296525"/>
          <a:ext cx="5080000" cy="508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7011BDB5739C4E9685B7963883005846"/>
        <xdr:cNvPicPr>
          <a:picLocks noChangeAspect="1"/>
        </xdr:cNvPicPr>
      </xdr:nvPicPr>
      <xdr:blipFill>
        <a:blip r:embed="rId4"/>
        <a:srcRect t="4574" r="39420" b="36703"/>
        <a:stretch>
          <a:fillRect/>
        </a:stretch>
      </xdr:blipFill>
      <xdr:spPr>
        <a:xfrm>
          <a:off x="4105275" y="3844925"/>
          <a:ext cx="1103630" cy="1098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67CBD3DB2B1C404F8B0915021BB6889C"/>
        <xdr:cNvPicPr>
          <a:picLocks noChangeAspect="1"/>
        </xdr:cNvPicPr>
      </xdr:nvPicPr>
      <xdr:blipFill>
        <a:blip r:embed="rId5"/>
        <a:srcRect r="4188" b="50906"/>
        <a:stretch>
          <a:fillRect/>
        </a:stretch>
      </xdr:blipFill>
      <xdr:spPr>
        <a:xfrm>
          <a:off x="4089400" y="8879205"/>
          <a:ext cx="1135380" cy="941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9BAE67AF94134B748F514032B91D4014"/>
        <xdr:cNvPicPr>
          <a:picLocks noChangeAspect="1"/>
        </xdr:cNvPicPr>
      </xdr:nvPicPr>
      <xdr:blipFill>
        <a:blip r:embed="rId6"/>
        <a:srcRect t="6475" b="40266"/>
        <a:stretch>
          <a:fillRect/>
        </a:stretch>
      </xdr:blipFill>
      <xdr:spPr>
        <a:xfrm>
          <a:off x="4130040" y="22230715"/>
          <a:ext cx="1111250" cy="1287145"/>
        </a:xfrm>
        <a:prstGeom prst="rect">
          <a:avLst/>
        </a:prstGeom>
      </xdr:spPr>
    </xdr:pic>
  </etc:cellImage>
  <etc:cellImage>
    <xdr:pic>
      <xdr:nvPicPr>
        <xdr:cNvPr id="11" name="ID_FE491A7524C74D1EB76F7114657D550C"/>
        <xdr:cNvPicPr>
          <a:picLocks noChangeAspect="1"/>
        </xdr:cNvPicPr>
      </xdr:nvPicPr>
      <xdr:blipFill>
        <a:blip r:embed="rId7"/>
        <a:srcRect r="33043" b="37169"/>
        <a:stretch>
          <a:fillRect/>
        </a:stretch>
      </xdr:blipFill>
      <xdr:spPr>
        <a:xfrm>
          <a:off x="4098925" y="5067300"/>
          <a:ext cx="1147445" cy="1177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745FC1D09C06497C93224921929E1E4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622800" y="6664325"/>
          <a:ext cx="4311650" cy="482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083C875F06BC4DD6B11C5EE6FE484C3B"/>
        <xdr:cNvPicPr>
          <a:picLocks noChangeAspect="1"/>
        </xdr:cNvPicPr>
      </xdr:nvPicPr>
      <xdr:blipFill>
        <a:blip r:embed="rId9"/>
        <a:srcRect t="5165" r="29669" b="58665"/>
        <a:stretch>
          <a:fillRect/>
        </a:stretch>
      </xdr:blipFill>
      <xdr:spPr>
        <a:xfrm>
          <a:off x="4044950" y="7477125"/>
          <a:ext cx="1066800" cy="1189355"/>
        </a:xfrm>
        <a:prstGeom prst="rect">
          <a:avLst/>
        </a:prstGeom>
      </xdr:spPr>
    </xdr:pic>
  </etc:cellImage>
  <etc:cellImage>
    <xdr:pic>
      <xdr:nvPicPr>
        <xdr:cNvPr id="15" name="ID_93D6437826374FE08D2189C387A16072" descr="洗衣粉"/>
        <xdr:cNvPicPr>
          <a:picLocks noChangeAspect="1"/>
        </xdr:cNvPicPr>
      </xdr:nvPicPr>
      <xdr:blipFill>
        <a:blip r:embed="rId10"/>
        <a:srcRect l="34400" b="43253"/>
        <a:stretch>
          <a:fillRect/>
        </a:stretch>
      </xdr:blipFill>
      <xdr:spPr>
        <a:xfrm>
          <a:off x="4757420" y="11210925"/>
          <a:ext cx="944245" cy="1036955"/>
        </a:xfrm>
        <a:prstGeom prst="rect">
          <a:avLst/>
        </a:prstGeom>
      </xdr:spPr>
    </xdr:pic>
  </etc:cellImage>
  <etc:cellImage>
    <xdr:pic>
      <xdr:nvPicPr>
        <xdr:cNvPr id="10" name="ID_0D7BC853D40A4CDCB3CF8E03A310AB6D"/>
        <xdr:cNvPicPr>
          <a:picLocks noChangeAspect="1"/>
        </xdr:cNvPicPr>
      </xdr:nvPicPr>
      <xdr:blipFill>
        <a:blip r:embed="rId11"/>
        <a:srcRect t="4872" b="47293"/>
        <a:stretch>
          <a:fillRect/>
        </a:stretch>
      </xdr:blipFill>
      <xdr:spPr>
        <a:xfrm>
          <a:off x="4129405" y="20951825"/>
          <a:ext cx="1111885" cy="1198880"/>
        </a:xfrm>
        <a:prstGeom prst="rect">
          <a:avLst/>
        </a:prstGeom>
      </xdr:spPr>
    </xdr:pic>
  </etc:cellImage>
  <etc:cellImage>
    <xdr:pic>
      <xdr:nvPicPr>
        <xdr:cNvPr id="5" name="ID_1992556C7372463BAF3B59C912177587"/>
        <xdr:cNvPicPr>
          <a:picLocks noChangeAspect="1"/>
        </xdr:cNvPicPr>
      </xdr:nvPicPr>
      <xdr:blipFill>
        <a:blip r:embed="rId12"/>
        <a:srcRect r="34899" b="37238"/>
        <a:stretch>
          <a:fillRect/>
        </a:stretch>
      </xdr:blipFill>
      <xdr:spPr>
        <a:xfrm>
          <a:off x="4111625" y="12131675"/>
          <a:ext cx="1112520" cy="1219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ED12C99CF15E44C8AE1F80FC8C590864"/>
        <xdr:cNvPicPr>
          <a:picLocks noChangeAspect="1"/>
        </xdr:cNvPicPr>
      </xdr:nvPicPr>
      <xdr:blipFill>
        <a:blip r:embed="rId13"/>
        <a:srcRect l="36834" b="56850"/>
        <a:stretch>
          <a:fillRect/>
        </a:stretch>
      </xdr:blipFill>
      <xdr:spPr>
        <a:xfrm>
          <a:off x="4152900" y="13452475"/>
          <a:ext cx="1087120" cy="1079500"/>
        </a:xfrm>
        <a:prstGeom prst="rect">
          <a:avLst/>
        </a:prstGeom>
      </xdr:spPr>
    </xdr:pic>
  </etc:cellImage>
  <etc:cellImage>
    <xdr:pic>
      <xdr:nvPicPr>
        <xdr:cNvPr id="6" name="ID_E35D06027DC245BD941DF9EE5CB0F337"/>
        <xdr:cNvPicPr>
          <a:picLocks noChangeAspect="1"/>
        </xdr:cNvPicPr>
      </xdr:nvPicPr>
      <xdr:blipFill>
        <a:blip r:embed="rId14"/>
        <a:srcRect r="31353" b="44922"/>
        <a:stretch>
          <a:fillRect/>
        </a:stretch>
      </xdr:blipFill>
      <xdr:spPr>
        <a:xfrm>
          <a:off x="4108450" y="14560550"/>
          <a:ext cx="1200785" cy="1183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B71BC576ECB042ED882BBB79BBB7A553" descr="线手套"/>
        <xdr:cNvPicPr>
          <a:picLocks noChangeAspect="1"/>
        </xdr:cNvPicPr>
      </xdr:nvPicPr>
      <xdr:blipFill>
        <a:blip r:embed="rId15"/>
        <a:srcRect r="5052" b="44414"/>
        <a:stretch>
          <a:fillRect/>
        </a:stretch>
      </xdr:blipFill>
      <xdr:spPr>
        <a:xfrm>
          <a:off x="4210050" y="15944850"/>
          <a:ext cx="990600" cy="1189990"/>
        </a:xfrm>
        <a:prstGeom prst="rect">
          <a:avLst/>
        </a:prstGeom>
      </xdr:spPr>
    </xdr:pic>
  </etc:cellImage>
  <etc:cellImage>
    <xdr:pic>
      <xdr:nvPicPr>
        <xdr:cNvPr id="20" name="ID_1918FF250A404B7987B47F75BED7AC36" descr="带胶手套"/>
        <xdr:cNvPicPr>
          <a:picLocks noChangeAspect="1"/>
        </xdr:cNvPicPr>
      </xdr:nvPicPr>
      <xdr:blipFill>
        <a:blip r:embed="rId16"/>
        <a:srcRect l="3130" r="2246" b="45527"/>
        <a:stretch>
          <a:fillRect/>
        </a:stretch>
      </xdr:blipFill>
      <xdr:spPr>
        <a:xfrm>
          <a:off x="4165600" y="17183735"/>
          <a:ext cx="952500" cy="1069340"/>
        </a:xfrm>
        <a:prstGeom prst="rect">
          <a:avLst/>
        </a:prstGeom>
      </xdr:spPr>
    </xdr:pic>
  </etc:cellImage>
  <etc:cellImage>
    <xdr:pic>
      <xdr:nvPicPr>
        <xdr:cNvPr id="21" name="ID_7FF50F6333A445F199CBAC9170DA7501" descr="绝缘手套"/>
        <xdr:cNvPicPr>
          <a:picLocks noChangeAspect="1"/>
        </xdr:cNvPicPr>
      </xdr:nvPicPr>
      <xdr:blipFill>
        <a:blip r:embed="rId17"/>
        <a:srcRect r="1477" b="58221"/>
        <a:stretch>
          <a:fillRect/>
        </a:stretch>
      </xdr:blipFill>
      <xdr:spPr>
        <a:xfrm>
          <a:off x="4168775" y="18410555"/>
          <a:ext cx="955040" cy="1073785"/>
        </a:xfrm>
        <a:prstGeom prst="rect">
          <a:avLst/>
        </a:prstGeom>
      </xdr:spPr>
    </xdr:pic>
  </etc:cellImage>
  <etc:cellImage>
    <xdr:pic>
      <xdr:nvPicPr>
        <xdr:cNvPr id="4" name="ID_97F8CCC284EB4DCE9ED2B5641DEDA16C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11" t="4106" r="411" b="47991"/>
        <a:stretch>
          <a:fillRect/>
        </a:stretch>
      </xdr:blipFill>
      <xdr:spPr>
        <a:xfrm>
          <a:off x="4102100" y="19655790"/>
          <a:ext cx="1139190" cy="1228725"/>
        </a:xfrm>
        <a:prstGeom prst="rect">
          <a:avLst/>
        </a:prstGeom>
      </xdr:spPr>
    </xdr:pic>
  </etc:cellImage>
  <etc:cellImage>
    <xdr:pic>
      <xdr:nvPicPr>
        <xdr:cNvPr id="14" name="ID_214F2F1C3501437AB2B1BAB0D02D2E0B"/>
        <xdr:cNvPicPr>
          <a:picLocks noChangeAspect="1"/>
        </xdr:cNvPicPr>
      </xdr:nvPicPr>
      <xdr:blipFill>
        <a:blip r:embed="rId19"/>
        <a:srcRect t="6298" b="40334"/>
        <a:stretch>
          <a:fillRect/>
        </a:stretch>
      </xdr:blipFill>
      <xdr:spPr>
        <a:xfrm>
          <a:off x="4137025" y="23509605"/>
          <a:ext cx="1098550" cy="1270635"/>
        </a:xfrm>
        <a:prstGeom prst="rect">
          <a:avLst/>
        </a:prstGeom>
      </xdr:spPr>
    </xdr:pic>
  </etc:cellImage>
  <etc:cellImage>
    <xdr:pic>
      <xdr:nvPicPr>
        <xdr:cNvPr id="3" name="ID_A3317B9958CD4029A86489812C29B7F2"/>
        <xdr:cNvPicPr>
          <a:picLocks noChangeAspect="1"/>
        </xdr:cNvPicPr>
      </xdr:nvPicPr>
      <xdr:blipFill>
        <a:blip r:embed="rId20"/>
        <a:srcRect t="4925" b="40906"/>
        <a:stretch>
          <a:fillRect/>
        </a:stretch>
      </xdr:blipFill>
      <xdr:spPr>
        <a:xfrm>
          <a:off x="4163060" y="24828500"/>
          <a:ext cx="1070610" cy="1264920"/>
        </a:xfrm>
        <a:prstGeom prst="rect">
          <a:avLst/>
        </a:prstGeom>
      </xdr:spPr>
    </xdr:pic>
  </etc:cellImage>
  <etc:cellImage>
    <xdr:pic>
      <xdr:nvPicPr>
        <xdr:cNvPr id="16" name="ID_21E7AA4A1FFB4810822D529A624F200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622800" y="26450925"/>
          <a:ext cx="3771900" cy="37909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<sst xmlns="http://schemas.openxmlformats.org/spreadsheetml/2006/main" count="117" uniqueCount="87">
  <si>
    <t>北京化工大学后勤服务集团2025年劳保用品采购项目报价文件（2）</t>
  </si>
  <si>
    <t>序 号</t>
  </si>
  <si>
    <t>商品名称</t>
  </si>
  <si>
    <t>品牌</t>
  </si>
  <si>
    <t>型号</t>
  </si>
  <si>
    <t>规格</t>
  </si>
  <si>
    <t>单位</t>
  </si>
  <si>
    <t>控制价</t>
  </si>
  <si>
    <t>供货商报价</t>
  </si>
  <si>
    <t>参考图片</t>
  </si>
  <si>
    <t>参考数量</t>
  </si>
  <si>
    <t>合计金额</t>
  </si>
  <si>
    <t>毛巾</t>
  </si>
  <si>
    <t>洁丽雅</t>
  </si>
  <si>
    <t>100%棉</t>
  </si>
  <si>
    <t>34*71cm/90G</t>
  </si>
  <si>
    <t>条</t>
  </si>
  <si>
    <t>金号</t>
  </si>
  <si>
    <t>100cm*34cm</t>
  </si>
  <si>
    <t>150g</t>
  </si>
  <si>
    <t>洗发水</t>
  </si>
  <si>
    <t>飘柔</t>
  </si>
  <si>
    <t>净爽去屑</t>
  </si>
  <si>
    <t>400ml</t>
  </si>
  <si>
    <t>瓶</t>
  </si>
  <si>
    <t>绿茶精华</t>
  </si>
  <si>
    <t>1L</t>
  </si>
  <si>
    <t>欧莱雅</t>
  </si>
  <si>
    <t>精油润养</t>
  </si>
  <si>
    <t>700ml</t>
  </si>
  <si>
    <t>蜂花</t>
  </si>
  <si>
    <t>润泽丝滑</t>
  </si>
  <si>
    <t>洗衣液</t>
  </si>
  <si>
    <t>汰渍</t>
  </si>
  <si>
    <t>汰渍去渍洗衣液</t>
  </si>
  <si>
    <t>2.75kg*2桶</t>
  </si>
  <si>
    <t>套</t>
  </si>
  <si>
    <t>奥妙</t>
  </si>
  <si>
    <t>除菌除螨</t>
  </si>
  <si>
    <t>3kg</t>
  </si>
  <si>
    <t>桶</t>
  </si>
  <si>
    <t>洗衣粉</t>
  </si>
  <si>
    <t>雕牌</t>
  </si>
  <si>
    <t>超效加酶</t>
  </si>
  <si>
    <t xml:space="preserve">5kg </t>
  </si>
  <si>
    <t>袋</t>
  </si>
  <si>
    <t>肥皂</t>
  </si>
  <si>
    <t>增白焕彩</t>
  </si>
  <si>
    <t>220g*2块</t>
  </si>
  <si>
    <t>香皂</t>
  </si>
  <si>
    <t>滴露</t>
  </si>
  <si>
    <t>柑橘沁爽</t>
  </si>
  <si>
    <t>115g*3块</t>
  </si>
  <si>
    <t>舒肤佳</t>
  </si>
  <si>
    <t>纯白清香</t>
  </si>
  <si>
    <t>100g*3块</t>
  </si>
  <si>
    <t>线手套</t>
  </si>
  <si>
    <t>星工</t>
  </si>
  <si>
    <t>加厚耐磨</t>
  </si>
  <si>
    <t>副</t>
  </si>
  <si>
    <t>带胶手套</t>
  </si>
  <si>
    <t>浸胶</t>
  </si>
  <si>
    <t>绝缘手套（电工）</t>
  </si>
  <si>
    <t>胜丽</t>
  </si>
  <si>
    <t>绝缘400v</t>
  </si>
  <si>
    <t>李宁</t>
  </si>
  <si>
    <t>速干</t>
  </si>
  <si>
    <t>30*60CM</t>
  </si>
  <si>
    <t>潘婷</t>
  </si>
  <si>
    <t>丝质顺滑</t>
  </si>
  <si>
    <t>1KG</t>
  </si>
  <si>
    <t>柠檬清新</t>
  </si>
  <si>
    <t>10斤</t>
  </si>
  <si>
    <t>立白</t>
  </si>
  <si>
    <t>小苏打皂</t>
  </si>
  <si>
    <t>260g*6</t>
  </si>
  <si>
    <t>六神</t>
  </si>
  <si>
    <t>金盏菊</t>
  </si>
  <si>
    <t>125g*3块</t>
  </si>
  <si>
    <t>绝缘鞋</t>
  </si>
  <si>
    <t>卫尔顿</t>
  </si>
  <si>
    <t>0255kv</t>
  </si>
  <si>
    <t>双</t>
  </si>
  <si>
    <t>合计（元）</t>
  </si>
  <si>
    <t>公司名称：</t>
  </si>
  <si>
    <t>联系人：</t>
  </si>
  <si>
    <t>联系电话：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</si>
</sst>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0.0_ "/>
  </numFmts>
  <fonts count="25">
    <font>
      <sz val="11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134"/>
    </font>
    <font>
      <sz val="11"/>
      <name val="宋体"/>
      <charset val="134"/>
    </font>
    <font>
      <sz val="11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Tahoma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8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4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5" applyNumberFormat="0" applyAlignment="0" applyProtection="0">
      <alignment vertical="center"/>
    </xf>
    <xf numFmtId="0" fontId="14" fillId="5" borderId="6" applyNumberFormat="0" applyAlignment="0" applyProtection="0">
      <alignment vertical="center"/>
    </xf>
    <xf numFmtId="0" fontId="15" fillId="5" borderId="5" applyNumberFormat="0" applyAlignment="0" applyProtection="0">
      <alignment vertical="center"/>
    </xf>
    <xf numFmtId="0" fontId="16" fillId="6" borderId="7" applyNumberFormat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24" fillId="0" borderId="0"/>
    <xf numFmtId="0" fontId="0" fillId="0" borderId="0"/>
    <xf numFmtId="0" fontId="24" fillId="0" borderId="0"/>
    <xf numFmtId="0" fontId="0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</cellStyleXfs>
  <cellXfs count="27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2" fillId="0" borderId="0" xfId="49" applyFont="1" applyFill="1" applyAlignment="1">
      <alignment horizontal="center" vertical="center" wrapText="1"/>
    </xf>
    <xf numFmtId="0" fontId="2" fillId="0" borderId="1" xfId="49" applyFont="1" applyFill="1" applyBorder="1" applyAlignment="1">
      <alignment horizontal="center" vertical="center" wrapText="1"/>
    </xf>
    <xf numFmtId="176" fontId="3" fillId="0" borderId="1" xfId="49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176" fontId="3" fillId="0" borderId="1" xfId="54" applyNumberFormat="1" applyFont="1" applyBorder="1" applyAlignment="1">
      <alignment horizontal="center" vertical="center" wrapText="1"/>
    </xf>
    <xf numFmtId="176" fontId="3" fillId="0" borderId="1" xfId="54" applyNumberFormat="1" applyFont="1" applyFill="1" applyBorder="1" applyAlignment="1">
      <alignment horizontal="center" vertical="center" wrapText="1"/>
    </xf>
    <xf numFmtId="0" fontId="2" fillId="0" borderId="1" xfId="49" applyFont="1" applyBorder="1" applyAlignment="1">
      <alignment horizontal="center" vertical="center" wrapText="1"/>
    </xf>
    <xf numFmtId="0" fontId="3" fillId="0" borderId="1" xfId="49" applyFont="1" applyFill="1" applyBorder="1" applyAlignment="1">
      <alignment horizontal="center" vertical="center" wrapText="1"/>
    </xf>
    <xf numFmtId="177" fontId="3" fillId="0" borderId="1" xfId="49" applyNumberFormat="1" applyFont="1" applyFill="1" applyBorder="1" applyAlignment="1">
      <alignment horizontal="center" vertical="center" wrapText="1"/>
    </xf>
    <xf numFmtId="0" fontId="3" fillId="2" borderId="1" xfId="49" applyFont="1" applyFill="1" applyBorder="1" applyAlignment="1">
      <alignment horizontal="center" vertical="center" wrapText="1"/>
    </xf>
    <xf numFmtId="177" fontId="3" fillId="2" borderId="1" xfId="49" applyNumberFormat="1" applyFont="1" applyFill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0" fontId="2" fillId="0" borderId="1" xfId="55" applyFont="1" applyFill="1" applyBorder="1" applyAlignment="1">
      <alignment horizontal="center" vertical="center" wrapText="1"/>
    </xf>
    <xf numFmtId="0" fontId="2" fillId="0" borderId="1" xfId="55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3" fillId="0" borderId="1" xfId="49" applyFont="1" applyBorder="1" applyAlignment="1">
      <alignment horizontal="center" vertical="center" wrapText="1"/>
    </xf>
    <xf numFmtId="0" fontId="3" fillId="0" borderId="1" xfId="49" applyFont="1" applyFill="1" applyBorder="1" applyAlignment="1">
      <alignment horizontal="center" wrapText="1"/>
    </xf>
  </cellXfs>
  <cellStyles count="5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9" xfId="51"/>
    <cellStyle name="常规 5" xfId="52"/>
    <cellStyle name="常规 50" xfId="53"/>
    <cellStyle name="常规 64" xfId="54"/>
    <cellStyle name="常规 56" xfId="55"/>
    <cellStyle name="常规 59" xfId="56"/>
    <cellStyle name="常规 63" xfId="57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www.wps.cn/officeDocument/2023/relationships/customStorage" Target="customStorage/customStorage.xml"/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25"/>
  <sheetViews>
    <sheetView tabSelected="1" topLeftCell="A22" workbookViewId="0">
      <selection activeCell="P4" sqref="P4"/>
    </sheetView>
  </sheetViews>
  <sheetFormatPr defaultColWidth="8.72727272727273" defaultRowHeight="14"/>
  <cols>
    <col min="1" max="1" width="3.54545454545455" customWidth="1"/>
    <col min="2" max="2" width="5.81818181818182" customWidth="1"/>
    <col min="3" max="3" width="6.63636363636364" customWidth="1"/>
    <col min="4" max="4" width="8.18181818181818" customWidth="1"/>
    <col min="6" max="6" width="5.18181818181818" customWidth="1"/>
    <col min="9" max="9" width="13.5636363636364"/>
  </cols>
  <sheetData>
    <row r="1" s="1" customFormat="1" ht="15" spans="1:10">
      <c r="A1" s="3" t="s">
        <v>0</v>
      </c>
      <c r="B1" s="3"/>
      <c r="C1" s="3"/>
      <c r="D1" s="3"/>
      <c r="E1" s="3"/>
      <c r="F1" s="3"/>
      <c r="G1" s="3"/>
      <c r="H1" s="3"/>
      <c r="I1" s="3"/>
      <c r="J1" s="23"/>
    </row>
    <row r="2" s="1" customFormat="1" ht="15" spans="1:10">
      <c r="A2" s="3"/>
      <c r="B2" s="3"/>
      <c r="C2" s="3"/>
      <c r="D2" s="3"/>
      <c r="E2" s="3"/>
      <c r="F2" s="3"/>
      <c r="G2" s="3"/>
      <c r="H2" s="3"/>
      <c r="I2" s="3"/>
      <c r="J2" s="23"/>
    </row>
    <row r="3" ht="30" spans="1:11">
      <c r="A3" s="4" t="s">
        <v>1</v>
      </c>
      <c r="B3" s="4" t="s">
        <v>2</v>
      </c>
      <c r="C3" s="4" t="s">
        <v>3</v>
      </c>
      <c r="D3" s="4" t="s">
        <v>4</v>
      </c>
      <c r="E3" s="4" t="s">
        <v>5</v>
      </c>
      <c r="F3" s="4" t="s">
        <v>6</v>
      </c>
      <c r="G3" s="5" t="s">
        <v>7</v>
      </c>
      <c r="H3" s="5" t="s">
        <v>8</v>
      </c>
      <c r="I3" s="4" t="s">
        <v>9</v>
      </c>
      <c r="J3" s="24" t="s">
        <v>10</v>
      </c>
      <c r="K3" s="22" t="s">
        <v>11</v>
      </c>
    </row>
    <row r="4" ht="98" spans="1:11">
      <c r="A4" s="6">
        <v>1</v>
      </c>
      <c r="B4" s="4" t="s">
        <v>12</v>
      </c>
      <c r="C4" s="4" t="s">
        <v>13</v>
      </c>
      <c r="D4" s="4" t="s">
        <v>14</v>
      </c>
      <c r="E4" s="4" t="s">
        <v>15</v>
      </c>
      <c r="F4" s="4" t="s">
        <v>16</v>
      </c>
      <c r="G4" s="5">
        <v>9.9</v>
      </c>
      <c r="H4" s="7"/>
      <c r="I4" s="4" t="str">
        <f>_xlfn.DISPIMG("ID_7506B9F98FDB46B0AC94A84515AFF75E",1)</f>
        <v>=DISPIMG("ID_7506B9F98FDB46B0AC94A84515AFF75E",1)</v>
      </c>
      <c r="J4" s="24">
        <v>234</v>
      </c>
      <c r="K4" s="22">
        <f>J4*H4</f>
        <v>0</v>
      </c>
    </row>
    <row r="5" ht="98" spans="1:11">
      <c r="A5" s="6">
        <v>2</v>
      </c>
      <c r="B5" s="4" t="s">
        <v>12</v>
      </c>
      <c r="C5" s="4" t="s">
        <v>17</v>
      </c>
      <c r="D5" s="4" t="s">
        <v>18</v>
      </c>
      <c r="E5" s="8" t="s">
        <v>19</v>
      </c>
      <c r="F5" s="4" t="s">
        <v>16</v>
      </c>
      <c r="G5" s="5">
        <v>29.9</v>
      </c>
      <c r="H5" s="9"/>
      <c r="I5" s="4" t="str">
        <f>_xlfn.DISPIMG("ID_220F40A8157D408C86B4A0ADD39A11C2",1)</f>
        <v>=DISPIMG("ID_220F40A8157D408C86B4A0ADD39A11C2",1)</v>
      </c>
      <c r="J5" s="24">
        <v>351</v>
      </c>
      <c r="K5" s="22">
        <f t="shared" ref="K5:K24" si="0">J5*H5</f>
        <v>0</v>
      </c>
    </row>
    <row r="6" ht="98" spans="1:11">
      <c r="A6" s="6">
        <v>3</v>
      </c>
      <c r="B6" s="4" t="s">
        <v>20</v>
      </c>
      <c r="C6" s="4" t="s">
        <v>21</v>
      </c>
      <c r="D6" s="4" t="s">
        <v>22</v>
      </c>
      <c r="E6" s="4" t="s">
        <v>23</v>
      </c>
      <c r="F6" s="4" t="s">
        <v>24</v>
      </c>
      <c r="G6" s="10">
        <v>24.9</v>
      </c>
      <c r="H6" s="9"/>
      <c r="I6" s="4" t="str">
        <f>_xlfn.DISPIMG("ID_7011BDB5739C4E9685B7963883005846",1)</f>
        <v>=DISPIMG("ID_7011BDB5739C4E9685B7963883005846",1)</v>
      </c>
      <c r="J6" s="24">
        <v>99</v>
      </c>
      <c r="K6" s="22">
        <f t="shared" si="0"/>
        <v>0</v>
      </c>
    </row>
    <row r="7" ht="98" spans="1:11">
      <c r="A7" s="6">
        <v>4</v>
      </c>
      <c r="B7" s="4" t="s">
        <v>20</v>
      </c>
      <c r="C7" s="4" t="s">
        <v>21</v>
      </c>
      <c r="D7" s="4" t="s">
        <v>25</v>
      </c>
      <c r="E7" s="4" t="s">
        <v>26</v>
      </c>
      <c r="F7" s="4" t="s">
        <v>24</v>
      </c>
      <c r="G7" s="11">
        <v>29.8</v>
      </c>
      <c r="H7" s="9"/>
      <c r="I7" s="4" t="str">
        <f>_xlfn.DISPIMG("ID_FE491A7524C74D1EB76F7114657D550C",1)</f>
        <v>=DISPIMG("ID_FE491A7524C74D1EB76F7114657D550C",1)</v>
      </c>
      <c r="J7" s="24">
        <v>66</v>
      </c>
      <c r="K7" s="22">
        <f t="shared" si="0"/>
        <v>0</v>
      </c>
    </row>
    <row r="8" ht="98" spans="1:11">
      <c r="A8" s="6">
        <v>5</v>
      </c>
      <c r="B8" s="4" t="s">
        <v>20</v>
      </c>
      <c r="C8" s="4" t="s">
        <v>27</v>
      </c>
      <c r="D8" s="4" t="s">
        <v>28</v>
      </c>
      <c r="E8" s="4" t="s">
        <v>29</v>
      </c>
      <c r="F8" s="4" t="s">
        <v>24</v>
      </c>
      <c r="G8" s="11">
        <v>48</v>
      </c>
      <c r="H8" s="7"/>
      <c r="I8" s="4" t="str">
        <f>_xlfn.DISPIMG("ID_745FC1D09C06497C93224921929E1E46",1)</f>
        <v>=DISPIMG("ID_745FC1D09C06497C93224921929E1E46",1)</v>
      </c>
      <c r="J8" s="24">
        <v>43</v>
      </c>
      <c r="K8" s="22">
        <f t="shared" si="0"/>
        <v>0</v>
      </c>
    </row>
    <row r="9" ht="98" spans="1:11">
      <c r="A9" s="6">
        <v>6</v>
      </c>
      <c r="B9" s="12" t="s">
        <v>20</v>
      </c>
      <c r="C9" s="12" t="s">
        <v>30</v>
      </c>
      <c r="D9" s="12" t="s">
        <v>31</v>
      </c>
      <c r="E9" s="12" t="s">
        <v>26</v>
      </c>
      <c r="F9" s="12" t="s">
        <v>24</v>
      </c>
      <c r="G9" s="6">
        <v>37.6</v>
      </c>
      <c r="H9" s="7"/>
      <c r="I9" s="25" t="str">
        <f>_xlfn.DISPIMG("ID_083C875F06BC4DD6B11C5EE6FE484C3B",1)</f>
        <v>=DISPIMG("ID_083C875F06BC4DD6B11C5EE6FE484C3B",1)</v>
      </c>
      <c r="J9" s="24">
        <v>74</v>
      </c>
      <c r="K9" s="22">
        <f t="shared" si="0"/>
        <v>0</v>
      </c>
    </row>
    <row r="10" ht="98" spans="1:11">
      <c r="A10" s="6">
        <v>7</v>
      </c>
      <c r="B10" s="13" t="s">
        <v>32</v>
      </c>
      <c r="C10" s="13" t="s">
        <v>33</v>
      </c>
      <c r="D10" s="13" t="s">
        <v>34</v>
      </c>
      <c r="E10" s="14" t="s">
        <v>35</v>
      </c>
      <c r="F10" s="13" t="s">
        <v>36</v>
      </c>
      <c r="G10" s="5">
        <v>65.9</v>
      </c>
      <c r="H10" s="7"/>
      <c r="I10" s="26" t="str">
        <f>_xlfn.DISPIMG("ID_67CBD3DB2B1C404F8B0915021BB6889C",1)</f>
        <v>=DISPIMG("ID_67CBD3DB2B1C404F8B0915021BB6889C",1)</v>
      </c>
      <c r="J10" s="24">
        <v>335</v>
      </c>
      <c r="K10" s="22">
        <f t="shared" si="0"/>
        <v>0</v>
      </c>
    </row>
    <row r="11" ht="98" spans="1:11">
      <c r="A11" s="6">
        <v>8</v>
      </c>
      <c r="B11" s="4" t="s">
        <v>32</v>
      </c>
      <c r="C11" s="15" t="s">
        <v>37</v>
      </c>
      <c r="D11" s="15" t="s">
        <v>38</v>
      </c>
      <c r="E11" s="16" t="s">
        <v>39</v>
      </c>
      <c r="F11" s="15" t="s">
        <v>40</v>
      </c>
      <c r="G11" s="10">
        <v>30</v>
      </c>
      <c r="H11" s="7"/>
      <c r="I11" s="15" t="str">
        <f>_xlfn.DISPIMG("ID_9F2B176595304B1EAF802072C288F64B",1)</f>
        <v>=DISPIMG("ID_9F2B176595304B1EAF802072C288F64B",1)</v>
      </c>
      <c r="J11" s="24">
        <v>65</v>
      </c>
      <c r="K11" s="22">
        <f t="shared" si="0"/>
        <v>0</v>
      </c>
    </row>
    <row r="12" ht="75" spans="1:11">
      <c r="A12" s="6">
        <v>9</v>
      </c>
      <c r="B12" s="8" t="s">
        <v>41</v>
      </c>
      <c r="C12" s="8" t="s">
        <v>42</v>
      </c>
      <c r="D12" s="8" t="s">
        <v>43</v>
      </c>
      <c r="E12" s="17" t="s">
        <v>44</v>
      </c>
      <c r="F12" s="17" t="s">
        <v>45</v>
      </c>
      <c r="G12" s="8">
        <v>34.9</v>
      </c>
      <c r="H12" s="7"/>
      <c r="I12" s="21" t="str">
        <f>_xlfn.DISPIMG("ID_93D6437826374FE08D2189C387A16072",1)</f>
        <v>=DISPIMG("ID_93D6437826374FE08D2189C387A16072",1)</v>
      </c>
      <c r="J12" s="24">
        <v>74</v>
      </c>
      <c r="K12" s="22">
        <f t="shared" si="0"/>
        <v>0</v>
      </c>
    </row>
    <row r="13" ht="98" spans="1:11">
      <c r="A13" s="6">
        <v>10</v>
      </c>
      <c r="B13" s="4" t="s">
        <v>46</v>
      </c>
      <c r="C13" s="4" t="s">
        <v>37</v>
      </c>
      <c r="D13" s="4" t="s">
        <v>47</v>
      </c>
      <c r="E13" s="4" t="s">
        <v>48</v>
      </c>
      <c r="F13" s="4" t="s">
        <v>36</v>
      </c>
      <c r="G13" s="5">
        <v>9.9</v>
      </c>
      <c r="H13" s="7"/>
      <c r="I13" s="4" t="str">
        <f>_xlfn.DISPIMG("ID_1992556C7372463BAF3B59C912177587",1)</f>
        <v>=DISPIMG("ID_1992556C7372463BAF3B59C912177587",1)</v>
      </c>
      <c r="J13" s="24">
        <v>975</v>
      </c>
      <c r="K13" s="22">
        <f t="shared" si="0"/>
        <v>0</v>
      </c>
    </row>
    <row r="14" ht="98" spans="1:11">
      <c r="A14" s="6">
        <v>11</v>
      </c>
      <c r="B14" s="4" t="s">
        <v>49</v>
      </c>
      <c r="C14" s="4" t="s">
        <v>50</v>
      </c>
      <c r="D14" s="18" t="s">
        <v>51</v>
      </c>
      <c r="E14" s="12" t="s">
        <v>52</v>
      </c>
      <c r="F14" s="12" t="s">
        <v>36</v>
      </c>
      <c r="G14" s="5">
        <v>14.5</v>
      </c>
      <c r="H14" s="7"/>
      <c r="I14" s="4" t="str">
        <f>_xlfn.DISPIMG("ID_ED12C99CF15E44C8AE1F80FC8C590864",1)</f>
        <v>=DISPIMG("ID_ED12C99CF15E44C8AE1F80FC8C590864",1)</v>
      </c>
      <c r="J14" s="24">
        <v>14</v>
      </c>
      <c r="K14" s="22">
        <f t="shared" si="0"/>
        <v>0</v>
      </c>
    </row>
    <row r="15" ht="98" spans="1:11">
      <c r="A15" s="6">
        <v>12</v>
      </c>
      <c r="B15" s="19" t="s">
        <v>49</v>
      </c>
      <c r="C15" s="19" t="s">
        <v>53</v>
      </c>
      <c r="D15" s="4" t="s">
        <v>54</v>
      </c>
      <c r="E15" s="19" t="s">
        <v>55</v>
      </c>
      <c r="F15" s="4" t="s">
        <v>36</v>
      </c>
      <c r="G15" s="5">
        <v>13.8</v>
      </c>
      <c r="H15" s="7"/>
      <c r="I15" s="19" t="str">
        <f>_xlfn.DISPIMG("ID_E35D06027DC245BD941DF9EE5CB0F337",1)</f>
        <v>=DISPIMG("ID_E35D06027DC245BD941DF9EE5CB0F337",1)</v>
      </c>
      <c r="J15" s="24">
        <v>717</v>
      </c>
      <c r="K15" s="22">
        <f t="shared" si="0"/>
        <v>0</v>
      </c>
    </row>
    <row r="16" ht="75" spans="1:11">
      <c r="A16" s="6">
        <v>13</v>
      </c>
      <c r="B16" s="8" t="s">
        <v>56</v>
      </c>
      <c r="C16" s="20" t="s">
        <v>57</v>
      </c>
      <c r="D16" s="8" t="s">
        <v>58</v>
      </c>
      <c r="E16" s="17"/>
      <c r="F16" s="17" t="s">
        <v>59</v>
      </c>
      <c r="G16" s="8">
        <v>1.5</v>
      </c>
      <c r="H16" s="7"/>
      <c r="I16" s="21" t="str">
        <f>_xlfn.DISPIMG("ID_B71BC576ECB042ED882BBB79BBB7A553",1)</f>
        <v>=DISPIMG("ID_B71BC576ECB042ED882BBB79BBB7A553",1)</v>
      </c>
      <c r="J16" s="24">
        <v>486</v>
      </c>
      <c r="K16" s="22">
        <f t="shared" si="0"/>
        <v>0</v>
      </c>
    </row>
    <row r="17" ht="75" spans="1:11">
      <c r="A17" s="6">
        <v>14</v>
      </c>
      <c r="B17" s="8" t="s">
        <v>60</v>
      </c>
      <c r="C17" s="8" t="s">
        <v>57</v>
      </c>
      <c r="D17" s="8" t="s">
        <v>61</v>
      </c>
      <c r="E17" s="17"/>
      <c r="F17" s="17" t="s">
        <v>59</v>
      </c>
      <c r="G17" s="8">
        <v>2.48</v>
      </c>
      <c r="H17" s="7"/>
      <c r="I17" s="21" t="str">
        <f>_xlfn.DISPIMG("ID_1918FF250A404B7987B47F75BED7AC36",1)</f>
        <v>=DISPIMG("ID_1918FF250A404B7987B47F75BED7AC36",1)</v>
      </c>
      <c r="J17" s="24">
        <v>430</v>
      </c>
      <c r="K17" s="22">
        <f t="shared" si="0"/>
        <v>0</v>
      </c>
    </row>
    <row r="18" ht="75" spans="1:11">
      <c r="A18" s="6">
        <v>15</v>
      </c>
      <c r="B18" s="8" t="s">
        <v>62</v>
      </c>
      <c r="C18" s="8" t="s">
        <v>63</v>
      </c>
      <c r="D18" s="8" t="s">
        <v>64</v>
      </c>
      <c r="E18" s="17"/>
      <c r="F18" s="17" t="s">
        <v>59</v>
      </c>
      <c r="G18" s="8">
        <v>16.8</v>
      </c>
      <c r="H18" s="7"/>
      <c r="I18" s="21" t="str">
        <f>_xlfn.DISPIMG("ID_7FF50F6333A445F199CBAC9170DA7501",1)</f>
        <v>=DISPIMG("ID_7FF50F6333A445F199CBAC9170DA7501",1)</v>
      </c>
      <c r="J18" s="24">
        <v>30</v>
      </c>
      <c r="K18" s="22">
        <f t="shared" si="0"/>
        <v>0</v>
      </c>
    </row>
    <row r="19" ht="98" spans="1:11">
      <c r="A19" s="6">
        <v>16</v>
      </c>
      <c r="B19" s="4" t="s">
        <v>12</v>
      </c>
      <c r="C19" s="4" t="s">
        <v>65</v>
      </c>
      <c r="D19" s="4" t="s">
        <v>66</v>
      </c>
      <c r="E19" s="4" t="s">
        <v>67</v>
      </c>
      <c r="F19" s="4" t="s">
        <v>16</v>
      </c>
      <c r="G19" s="5">
        <v>16.1</v>
      </c>
      <c r="H19" s="8"/>
      <c r="I19" s="4" t="str">
        <f>_xlfn.DISPIMG("ID_97F8CCC284EB4DCE9ED2B5641DEDA16C",1)</f>
        <v>=DISPIMG("ID_97F8CCC284EB4DCE9ED2B5641DEDA16C",1)</v>
      </c>
      <c r="J19" s="24">
        <v>166</v>
      </c>
      <c r="K19" s="22">
        <f t="shared" si="0"/>
        <v>0</v>
      </c>
    </row>
    <row r="20" ht="98" spans="1:11">
      <c r="A20" s="6">
        <v>17</v>
      </c>
      <c r="B20" s="4" t="s">
        <v>20</v>
      </c>
      <c r="C20" s="4" t="s">
        <v>68</v>
      </c>
      <c r="D20" s="4" t="s">
        <v>69</v>
      </c>
      <c r="E20" s="4" t="s">
        <v>70</v>
      </c>
      <c r="F20" s="4" t="s">
        <v>24</v>
      </c>
      <c r="G20" s="11">
        <v>47.8</v>
      </c>
      <c r="H20" s="9"/>
      <c r="I20" s="4" t="str">
        <f>_xlfn.DISPIMG("ID_0D7BC853D40A4CDCB3CF8E03A310AB6D",1)</f>
        <v>=DISPIMG("ID_0D7BC853D40A4CDCB3CF8E03A310AB6D",1)</v>
      </c>
      <c r="J20" s="24">
        <v>314</v>
      </c>
      <c r="K20" s="22">
        <f t="shared" si="0"/>
        <v>0</v>
      </c>
    </row>
    <row r="21" ht="98" spans="1:11">
      <c r="A21" s="6">
        <v>18</v>
      </c>
      <c r="B21" s="13" t="s">
        <v>41</v>
      </c>
      <c r="C21" s="13" t="s">
        <v>33</v>
      </c>
      <c r="D21" s="13" t="s">
        <v>71</v>
      </c>
      <c r="E21" s="14" t="s">
        <v>72</v>
      </c>
      <c r="F21" s="13" t="s">
        <v>45</v>
      </c>
      <c r="G21" s="5">
        <v>30.9</v>
      </c>
      <c r="H21" s="8"/>
      <c r="I21" s="26" t="str">
        <f>_xlfn.DISPIMG("ID_9BAE67AF94134B748F514032B91D4014",1)</f>
        <v>=DISPIMG("ID_9BAE67AF94134B748F514032B91D4014",1)</v>
      </c>
      <c r="J21" s="24">
        <v>300</v>
      </c>
      <c r="K21" s="22">
        <f t="shared" si="0"/>
        <v>0</v>
      </c>
    </row>
    <row r="22" ht="98" spans="1:11">
      <c r="A22" s="6">
        <v>19</v>
      </c>
      <c r="B22" s="4" t="s">
        <v>46</v>
      </c>
      <c r="C22" s="4" t="s">
        <v>73</v>
      </c>
      <c r="D22" s="4" t="s">
        <v>74</v>
      </c>
      <c r="E22" s="4" t="s">
        <v>75</v>
      </c>
      <c r="F22" s="4" t="s">
        <v>36</v>
      </c>
      <c r="G22" s="5">
        <v>27.52</v>
      </c>
      <c r="H22" s="8"/>
      <c r="I22" s="4" t="str">
        <f>_xlfn.DISPIMG("ID_214F2F1C3501437AB2B1BAB0D02D2E0B",1)</f>
        <v>=DISPIMG("ID_214F2F1C3501437AB2B1BAB0D02D2E0B",1)</v>
      </c>
      <c r="J22" s="24">
        <v>337</v>
      </c>
      <c r="K22" s="22">
        <f t="shared" si="0"/>
        <v>0</v>
      </c>
    </row>
    <row r="23" ht="98" spans="1:11">
      <c r="A23" s="6">
        <v>20</v>
      </c>
      <c r="B23" s="4" t="s">
        <v>49</v>
      </c>
      <c r="C23" s="4" t="s">
        <v>76</v>
      </c>
      <c r="D23" s="18" t="s">
        <v>77</v>
      </c>
      <c r="E23" s="4" t="s">
        <v>78</v>
      </c>
      <c r="F23" s="4" t="s">
        <v>36</v>
      </c>
      <c r="G23" s="5">
        <v>10.1</v>
      </c>
      <c r="H23" s="8"/>
      <c r="I23" s="4" t="str">
        <f>_xlfn.DISPIMG("ID_A3317B9958CD4029A86489812C29B7F2",1)</f>
        <v>=DISPIMG("ID_A3317B9958CD4029A86489812C29B7F2",1)</v>
      </c>
      <c r="J23" s="24">
        <v>300</v>
      </c>
      <c r="K23" s="22">
        <f t="shared" si="0"/>
        <v>0</v>
      </c>
    </row>
    <row r="24" ht="75" spans="1:11">
      <c r="A24" s="6">
        <v>21</v>
      </c>
      <c r="B24" s="21" t="s">
        <v>79</v>
      </c>
      <c r="C24" s="21" t="s">
        <v>80</v>
      </c>
      <c r="D24" s="8" t="s">
        <v>81</v>
      </c>
      <c r="E24" s="21"/>
      <c r="F24" s="21" t="s">
        <v>82</v>
      </c>
      <c r="G24" s="21">
        <v>139</v>
      </c>
      <c r="H24" s="21"/>
      <c r="I24" s="21" t="str">
        <f>_xlfn.DISPIMG("ID_21E7AA4A1FFB4810822D529A624F2001",1)</f>
        <v>=DISPIMG("ID_21E7AA4A1FFB4810822D529A624F2001",1)</v>
      </c>
      <c r="J24" s="24">
        <v>5</v>
      </c>
      <c r="K24" s="22">
        <f t="shared" si="0"/>
        <v>0</v>
      </c>
    </row>
    <row r="25" spans="1:11">
      <c r="A25" s="22" t="s">
        <v>83</v>
      </c>
      <c r="B25" s="22"/>
      <c r="C25" s="22"/>
      <c r="D25" s="22"/>
      <c r="E25" s="22"/>
      <c r="F25" s="22"/>
      <c r="G25" s="22"/>
      <c r="H25" s="22"/>
      <c r="I25" s="22"/>
      <c r="J25" s="22"/>
      <c r="K25" s="22">
        <f>SUM(K4:K24)</f>
        <v>0</v>
      </c>
    </row>
  </sheetData>
  <mergeCells count="2">
    <mergeCell ref="A1:I1"/>
    <mergeCell ref="A25:J25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3"/>
  <sheetViews>
    <sheetView workbookViewId="0">
      <selection activeCell="A1" sqref="$A1:$XFD3"/>
    </sheetView>
  </sheetViews>
  <sheetFormatPr defaultColWidth="8.72727272727273" defaultRowHeight="14" outlineLevelRow="2"/>
  <sheetData>
    <row r="1" s="1" customFormat="1" ht="15" spans="1:1">
      <c r="A1" s="2" t="s">
        <v>84</v>
      </c>
    </row>
    <row r="2" s="1" customFormat="1" ht="15" spans="1:1">
      <c r="A2" s="2" t="s">
        <v>85</v>
      </c>
    </row>
    <row r="3" s="1" customFormat="1" ht="15" spans="1:1">
      <c r="A3" s="2" t="s">
        <v>86</v>
      </c>
    </row>
  </sheetData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小狠晔</cp:lastModifiedBy>
  <dcterms:created xsi:type="dcterms:W3CDTF">2023-03-09T02:27:00Z</dcterms:created>
  <dcterms:modified xsi:type="dcterms:W3CDTF">2025-06-30T07:40:43Z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147EE4780F71477CA6A56C23B6C1F5A1_13</vt:lpwstr>
  </property>
</Properties>
</file>